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<sst xmlns="http://schemas.openxmlformats.org/spreadsheetml/2006/main" count="55" uniqueCount="33">
  <si>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r>
      <t xml:space="preserve">附件1： </t>
    </r>
    <r>
      <rPr>
        <b/>
        <sz val="18"/>
        <rFont val="宋体"/>
        <family val="0"/>
      </rPr>
      <t xml:space="preserve">    2019-2020学年学校助学金指标分配表</t>
    </r>
  </si>
  <si>
    <t>二级学院</t>
  </si>
  <si>
    <t>总人数</t>
  </si>
  <si>
    <t>一等（人数）  （1％）</t>
  </si>
  <si>
    <t>二等 (人数）     （2% ）</t>
  </si>
  <si>
    <t>三等（人数）（3％）</t>
  </si>
  <si>
    <t>备注</t>
  </si>
  <si>
    <t>经济与管理学院</t>
  </si>
  <si>
    <t>政法学院</t>
  </si>
  <si>
    <t>体育学院</t>
  </si>
  <si>
    <t>文学院</t>
  </si>
  <si>
    <t>外国语学院</t>
  </si>
  <si>
    <t>理学院</t>
  </si>
  <si>
    <t>食品与化学工程学院</t>
  </si>
  <si>
    <t>城乡建设学院</t>
  </si>
  <si>
    <t>机械与能源工程学院</t>
  </si>
  <si>
    <t>电气工程学院</t>
  </si>
  <si>
    <t>信息工程学院</t>
  </si>
  <si>
    <t>医学院</t>
  </si>
  <si>
    <t>药学院</t>
  </si>
  <si>
    <t>医学检验学院</t>
  </si>
  <si>
    <t>护理学院</t>
  </si>
  <si>
    <t>会计学院</t>
  </si>
  <si>
    <t>音乐舞蹈学院</t>
  </si>
  <si>
    <t>艺术设计学院</t>
  </si>
  <si>
    <t>国际学院</t>
  </si>
  <si>
    <r>
      <t xml:space="preserve">附件2： </t>
    </r>
    <r>
      <rPr>
        <b/>
        <sz val="18"/>
        <rFont val="宋体"/>
        <family val="0"/>
      </rPr>
      <t xml:space="preserve">    2021-2022学年学校助学金指标分配表</t>
    </r>
  </si>
  <si>
    <t>马克思主义学院</t>
  </si>
  <si>
    <t>法商学院</t>
  </si>
  <si>
    <t>第一临床学院</t>
  </si>
  <si>
    <t>第二临床学院</t>
  </si>
  <si>
    <t>医学技术学院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</si>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</sst>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9" fontId="0" fillId="0" borderId="0" xfId="25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9" fontId="0" fillId="0" borderId="0" xfId="25" applyAlignment="1">
      <alignment horizontal="left" vertical="center"/>
    </xf>
    <xf numFmtId="9" fontId="0" fillId="0" borderId="0" xfId="25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9">
      <selection activeCell="A1" sqref="A1:F22"/>
    </sheetView>
  </sheetViews>
  <sheetFormatPr defaultColWidth="9.00390625" defaultRowHeight="14.25"/>
  <cols>
    <col min="1" max="1" width="19.75390625" style="0" customWidth="1"/>
    <col min="2" max="2" width="10.625" style="0" customWidth="1"/>
    <col min="3" max="3" width="12.75390625" style="0" customWidth="1"/>
    <col min="4" max="4" width="13.75390625" style="0" customWidth="1"/>
    <col min="5" max="5" width="13.875" style="0" customWidth="1"/>
    <col min="6" max="6" width="9.125" style="0" customWidth="1"/>
    <col min="7" max="7" width="12.625" style="0" bestFit="1" customWidth="1"/>
    <col min="11" max="11" width="12.625" style="0" bestFit="1" customWidth="1"/>
    <col min="13" max="13" width="12.625" style="0" bestFit="1" customWidth="1"/>
    <col min="15" max="15" width="12.625" style="0" bestFit="1" customWidth="1"/>
    <col min="16" max="16" width="12.625" style="13" bestFit="1" customWidth="1"/>
  </cols>
  <sheetData>
    <row r="1" spans="1:16" s="11" customFormat="1" ht="30" customHeight="1">
      <c r="A1" s="1" t="s">
        <v>0</v>
      </c>
      <c r="B1" s="2"/>
      <c r="C1" s="2"/>
      <c r="D1" s="2"/>
      <c r="E1" s="2"/>
      <c r="F1" s="2"/>
      <c r="P1" s="19"/>
    </row>
    <row r="2" spans="1:6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17" ht="30" customHeight="1">
      <c r="A3" s="14" t="s">
        <v>7</v>
      </c>
      <c r="B3" s="8">
        <v>1571</v>
      </c>
      <c r="C3" s="6">
        <f>B3*0.01</f>
        <v>15.71</v>
      </c>
      <c r="D3" s="6">
        <f>B3*0.02</f>
        <v>31.42</v>
      </c>
      <c r="E3" s="6">
        <f>B3*0.03</f>
        <v>47.129999999999995</v>
      </c>
      <c r="F3" s="6"/>
      <c r="G3">
        <f>4527/26486*B3</f>
        <v>268.51608396888923</v>
      </c>
      <c r="H3">
        <v>269</v>
      </c>
      <c r="I3">
        <v>186</v>
      </c>
      <c r="J3">
        <f>H3+I3</f>
        <v>455</v>
      </c>
      <c r="K3">
        <f>1189/26486*B3</f>
        <v>70.52476780185758</v>
      </c>
      <c r="L3">
        <v>70</v>
      </c>
      <c r="M3">
        <f>B3*5716/26486</f>
        <v>339.0408517707468</v>
      </c>
      <c r="N3">
        <v>339</v>
      </c>
      <c r="O3" s="13">
        <f>I3/B3</f>
        <v>0.11839592616168046</v>
      </c>
      <c r="P3" s="20">
        <v>0.092</v>
      </c>
      <c r="Q3">
        <v>333</v>
      </c>
    </row>
    <row r="4" spans="1:16" ht="30" customHeight="1">
      <c r="A4" s="14" t="s">
        <v>8</v>
      </c>
      <c r="B4" s="8">
        <v>1162</v>
      </c>
      <c r="C4" s="6">
        <f aca="true" t="shared" si="0" ref="C4:C21">B4*0.01</f>
        <v>11.620000000000001</v>
      </c>
      <c r="D4" s="6">
        <f aca="true" t="shared" si="1" ref="D4:D21">B4*0.02</f>
        <v>23.240000000000002</v>
      </c>
      <c r="E4" s="6">
        <f aca="true" t="shared" si="2" ref="E4:E21">B4*0.03</f>
        <v>34.86</v>
      </c>
      <c r="F4" s="6"/>
      <c r="G4">
        <f aca="true" t="shared" si="3" ref="G4:G21">4527/26486*B4</f>
        <v>198.60960507437892</v>
      </c>
      <c r="H4">
        <v>199</v>
      </c>
      <c r="I4">
        <v>133</v>
      </c>
      <c r="J4">
        <f aca="true" t="shared" si="4" ref="J4:J22">H4+I4</f>
        <v>332</v>
      </c>
      <c r="K4">
        <f aca="true" t="shared" si="5" ref="K4:K21">1189/26486*B4</f>
        <v>52.1640866873065</v>
      </c>
      <c r="L4">
        <v>52</v>
      </c>
      <c r="M4">
        <f aca="true" t="shared" si="6" ref="M4:M21">B4*5716/26486</f>
        <v>250.77369176168543</v>
      </c>
      <c r="N4">
        <v>251</v>
      </c>
      <c r="O4" s="13">
        <f aca="true" t="shared" si="7" ref="O4:O21">I4/B4</f>
        <v>0.1144578313253012</v>
      </c>
      <c r="P4" s="13">
        <f aca="true" t="shared" si="8" ref="P4:P21">0.212-O4</f>
        <v>0.0975421686746988</v>
      </c>
    </row>
    <row r="5" spans="1:16" ht="30" customHeight="1">
      <c r="A5" s="14" t="s">
        <v>9</v>
      </c>
      <c r="B5" s="8">
        <v>909</v>
      </c>
      <c r="C5" s="6">
        <f t="shared" si="0"/>
        <v>9.09</v>
      </c>
      <c r="D5" s="6">
        <f t="shared" si="1"/>
        <v>18.18</v>
      </c>
      <c r="E5" s="6">
        <f t="shared" si="2"/>
        <v>27.27</v>
      </c>
      <c r="F5" s="6"/>
      <c r="G5">
        <f t="shared" si="3"/>
        <v>155.36672204183344</v>
      </c>
      <c r="H5">
        <v>155</v>
      </c>
      <c r="I5">
        <v>102</v>
      </c>
      <c r="J5">
        <f t="shared" si="4"/>
        <v>257</v>
      </c>
      <c r="K5">
        <f t="shared" si="5"/>
        <v>40.806501547987615</v>
      </c>
      <c r="L5">
        <v>41</v>
      </c>
      <c r="M5">
        <f t="shared" si="6"/>
        <v>196.17322358982105</v>
      </c>
      <c r="N5">
        <v>196</v>
      </c>
      <c r="O5" s="13">
        <f t="shared" si="7"/>
        <v>0.11221122112211221</v>
      </c>
      <c r="P5" s="13">
        <f t="shared" si="8"/>
        <v>0.09978877887788778</v>
      </c>
    </row>
    <row r="6" spans="1:16" ht="30" customHeight="1">
      <c r="A6" s="14" t="s">
        <v>10</v>
      </c>
      <c r="B6" s="8">
        <v>1505</v>
      </c>
      <c r="C6" s="6">
        <f t="shared" si="0"/>
        <v>15.05</v>
      </c>
      <c r="D6" s="6">
        <f t="shared" si="1"/>
        <v>30.1</v>
      </c>
      <c r="E6" s="6">
        <f t="shared" si="2"/>
        <v>45.15</v>
      </c>
      <c r="F6" s="6"/>
      <c r="G6">
        <f t="shared" si="3"/>
        <v>257.2353318734426</v>
      </c>
      <c r="H6">
        <v>257</v>
      </c>
      <c r="I6">
        <v>179</v>
      </c>
      <c r="J6">
        <f t="shared" si="4"/>
        <v>436</v>
      </c>
      <c r="K6">
        <f t="shared" si="5"/>
        <v>67.56191950464395</v>
      </c>
      <c r="L6">
        <v>67</v>
      </c>
      <c r="M6">
        <f t="shared" si="6"/>
        <v>324.7972513780865</v>
      </c>
      <c r="N6">
        <v>325</v>
      </c>
      <c r="O6" s="13">
        <f t="shared" si="7"/>
        <v>0.11893687707641196</v>
      </c>
      <c r="P6" s="13">
        <f t="shared" si="8"/>
        <v>0.09306312292358804</v>
      </c>
    </row>
    <row r="7" spans="1:16" ht="30" customHeight="1">
      <c r="A7" s="14" t="s">
        <v>11</v>
      </c>
      <c r="B7" s="8">
        <v>1338</v>
      </c>
      <c r="C7" s="6">
        <f t="shared" si="0"/>
        <v>13.38</v>
      </c>
      <c r="D7" s="6">
        <f t="shared" si="1"/>
        <v>26.76</v>
      </c>
      <c r="E7" s="6">
        <f t="shared" si="2"/>
        <v>40.14</v>
      </c>
      <c r="F7" s="6"/>
      <c r="G7">
        <f t="shared" si="3"/>
        <v>228.69161066223666</v>
      </c>
      <c r="H7">
        <v>229</v>
      </c>
      <c r="I7">
        <v>175</v>
      </c>
      <c r="J7">
        <f t="shared" si="4"/>
        <v>404</v>
      </c>
      <c r="K7">
        <f t="shared" si="5"/>
        <v>60.06501547987616</v>
      </c>
      <c r="L7">
        <v>60</v>
      </c>
      <c r="M7">
        <f t="shared" si="6"/>
        <v>288.7566261421128</v>
      </c>
      <c r="N7">
        <v>289</v>
      </c>
      <c r="O7" s="13">
        <f t="shared" si="7"/>
        <v>0.13079222720478326</v>
      </c>
      <c r="P7" s="13">
        <f t="shared" si="8"/>
        <v>0.08120777279521674</v>
      </c>
    </row>
    <row r="8" spans="1:16" ht="30" customHeight="1">
      <c r="A8" s="14" t="s">
        <v>12</v>
      </c>
      <c r="B8" s="8">
        <v>771</v>
      </c>
      <c r="C8" s="6">
        <f t="shared" si="0"/>
        <v>7.71</v>
      </c>
      <c r="D8" s="6">
        <f t="shared" si="1"/>
        <v>15.42</v>
      </c>
      <c r="E8" s="6">
        <f t="shared" si="2"/>
        <v>23.13</v>
      </c>
      <c r="F8" s="6"/>
      <c r="G8">
        <f t="shared" si="3"/>
        <v>131.77969493317224</v>
      </c>
      <c r="H8">
        <v>132</v>
      </c>
      <c r="I8">
        <v>112</v>
      </c>
      <c r="J8">
        <f t="shared" si="4"/>
        <v>244</v>
      </c>
      <c r="K8">
        <f t="shared" si="5"/>
        <v>34.61145510835913</v>
      </c>
      <c r="L8">
        <v>35</v>
      </c>
      <c r="M8">
        <f t="shared" si="6"/>
        <v>166.39115004153138</v>
      </c>
      <c r="N8">
        <v>166</v>
      </c>
      <c r="O8" s="13">
        <f t="shared" si="7"/>
        <v>0.14526588845654995</v>
      </c>
      <c r="P8" s="13">
        <f t="shared" si="8"/>
        <v>0.06673411154345005</v>
      </c>
    </row>
    <row r="9" spans="1:16" ht="30" customHeight="1">
      <c r="A9" s="14" t="s">
        <v>13</v>
      </c>
      <c r="B9" s="8">
        <v>1434</v>
      </c>
      <c r="C9" s="6">
        <f t="shared" si="0"/>
        <v>14.34</v>
      </c>
      <c r="D9" s="6">
        <f t="shared" si="1"/>
        <v>28.68</v>
      </c>
      <c r="E9" s="6">
        <f t="shared" si="2"/>
        <v>43.019999999999996</v>
      </c>
      <c r="F9" s="6"/>
      <c r="G9">
        <f t="shared" si="3"/>
        <v>245.0999773465227</v>
      </c>
      <c r="H9">
        <v>245</v>
      </c>
      <c r="I9">
        <v>170</v>
      </c>
      <c r="J9">
        <f t="shared" si="4"/>
        <v>415</v>
      </c>
      <c r="K9">
        <f t="shared" si="5"/>
        <v>64.37461300309597</v>
      </c>
      <c r="L9">
        <v>64</v>
      </c>
      <c r="M9">
        <f t="shared" si="6"/>
        <v>309.47459034961867</v>
      </c>
      <c r="N9">
        <v>309</v>
      </c>
      <c r="O9" s="13">
        <f t="shared" si="7"/>
        <v>0.11854951185495119</v>
      </c>
      <c r="P9" s="13">
        <f t="shared" si="8"/>
        <v>0.0934504881450488</v>
      </c>
    </row>
    <row r="10" spans="1:16" ht="30" customHeight="1">
      <c r="A10" s="14" t="s">
        <v>14</v>
      </c>
      <c r="B10" s="8">
        <v>1894</v>
      </c>
      <c r="C10" s="6">
        <f t="shared" si="0"/>
        <v>18.94</v>
      </c>
      <c r="D10" s="6">
        <f t="shared" si="1"/>
        <v>37.88</v>
      </c>
      <c r="E10" s="6">
        <f t="shared" si="2"/>
        <v>56.82</v>
      </c>
      <c r="F10" s="6"/>
      <c r="G10">
        <f t="shared" si="3"/>
        <v>323.72340104205995</v>
      </c>
      <c r="H10">
        <v>324</v>
      </c>
      <c r="I10">
        <v>218</v>
      </c>
      <c r="J10">
        <f t="shared" si="4"/>
        <v>542</v>
      </c>
      <c r="K10">
        <f t="shared" si="5"/>
        <v>85.02476780185758</v>
      </c>
      <c r="L10">
        <v>85</v>
      </c>
      <c r="M10">
        <f t="shared" si="6"/>
        <v>408.74816884391754</v>
      </c>
      <c r="N10">
        <v>409</v>
      </c>
      <c r="O10" s="13">
        <f t="shared" si="7"/>
        <v>0.11510031678986272</v>
      </c>
      <c r="P10" s="13">
        <f t="shared" si="8"/>
        <v>0.09689968321013727</v>
      </c>
    </row>
    <row r="11" spans="1:16" ht="30" customHeight="1">
      <c r="A11" s="14" t="s">
        <v>15</v>
      </c>
      <c r="B11" s="8">
        <v>1827</v>
      </c>
      <c r="C11" s="6">
        <f t="shared" si="0"/>
        <v>18.27</v>
      </c>
      <c r="D11" s="6">
        <f t="shared" si="1"/>
        <v>36.54</v>
      </c>
      <c r="E11" s="6">
        <f t="shared" si="2"/>
        <v>54.809999999999995</v>
      </c>
      <c r="F11" s="6"/>
      <c r="G11">
        <f t="shared" si="3"/>
        <v>312.2717284603187</v>
      </c>
      <c r="H11">
        <v>312</v>
      </c>
      <c r="I11">
        <v>141</v>
      </c>
      <c r="J11">
        <f t="shared" si="4"/>
        <v>453</v>
      </c>
      <c r="K11">
        <f t="shared" si="5"/>
        <v>82.01702786377709</v>
      </c>
      <c r="L11">
        <v>82</v>
      </c>
      <c r="M11">
        <f t="shared" si="6"/>
        <v>394.28875632409574</v>
      </c>
      <c r="N11">
        <v>394</v>
      </c>
      <c r="O11" s="13">
        <f t="shared" si="7"/>
        <v>0.07717569786535304</v>
      </c>
      <c r="P11" s="13">
        <f t="shared" si="8"/>
        <v>0.13482430213464697</v>
      </c>
    </row>
    <row r="12" spans="1:16" ht="30" customHeight="1">
      <c r="A12" s="14" t="s">
        <v>16</v>
      </c>
      <c r="B12" s="8">
        <v>1418</v>
      </c>
      <c r="C12" s="6">
        <f t="shared" si="0"/>
        <v>14.18</v>
      </c>
      <c r="D12" s="6">
        <f t="shared" si="1"/>
        <v>28.36</v>
      </c>
      <c r="E12" s="6">
        <f t="shared" si="2"/>
        <v>42.54</v>
      </c>
      <c r="F12" s="6"/>
      <c r="G12">
        <f t="shared" si="3"/>
        <v>242.36524956580837</v>
      </c>
      <c r="H12">
        <v>242</v>
      </c>
      <c r="I12">
        <v>140</v>
      </c>
      <c r="J12">
        <f t="shared" si="4"/>
        <v>382</v>
      </c>
      <c r="K12">
        <f t="shared" si="5"/>
        <v>63.656346749226</v>
      </c>
      <c r="L12">
        <v>64</v>
      </c>
      <c r="M12">
        <f t="shared" si="6"/>
        <v>306.02159631503434</v>
      </c>
      <c r="N12">
        <v>306</v>
      </c>
      <c r="O12" s="13">
        <f t="shared" si="7"/>
        <v>0.09873060648801128</v>
      </c>
      <c r="P12" s="13">
        <f t="shared" si="8"/>
        <v>0.11326939351198871</v>
      </c>
    </row>
    <row r="13" spans="1:16" ht="30" customHeight="1">
      <c r="A13" s="14" t="s">
        <v>17</v>
      </c>
      <c r="B13" s="8">
        <v>1662</v>
      </c>
      <c r="C13" s="6">
        <f t="shared" si="0"/>
        <v>16.62</v>
      </c>
      <c r="D13" s="6">
        <f t="shared" si="1"/>
        <v>33.24</v>
      </c>
      <c r="E13" s="6">
        <f t="shared" si="2"/>
        <v>49.86</v>
      </c>
      <c r="F13" s="6"/>
      <c r="G13">
        <f t="shared" si="3"/>
        <v>284.06984822170205</v>
      </c>
      <c r="H13">
        <v>284</v>
      </c>
      <c r="I13">
        <v>195</v>
      </c>
      <c r="J13">
        <f t="shared" si="4"/>
        <v>479</v>
      </c>
      <c r="K13">
        <f t="shared" si="5"/>
        <v>74.60990712074303</v>
      </c>
      <c r="L13">
        <v>75</v>
      </c>
      <c r="M13">
        <f t="shared" si="6"/>
        <v>358.67975534244505</v>
      </c>
      <c r="N13">
        <v>359</v>
      </c>
      <c r="O13" s="13">
        <f t="shared" si="7"/>
        <v>0.11732851985559567</v>
      </c>
      <c r="P13" s="13">
        <f t="shared" si="8"/>
        <v>0.09467148014440432</v>
      </c>
    </row>
    <row r="14" spans="1:16" ht="30" customHeight="1">
      <c r="A14" s="14" t="s">
        <v>18</v>
      </c>
      <c r="B14" s="8">
        <v>2538</v>
      </c>
      <c r="C14" s="6">
        <f t="shared" si="0"/>
        <v>25.38</v>
      </c>
      <c r="D14" s="6">
        <f t="shared" si="1"/>
        <v>50.76</v>
      </c>
      <c r="E14" s="6">
        <f t="shared" si="2"/>
        <v>76.14</v>
      </c>
      <c r="F14" s="6"/>
      <c r="G14">
        <f t="shared" si="3"/>
        <v>433.79619421581214</v>
      </c>
      <c r="H14">
        <v>434</v>
      </c>
      <c r="I14">
        <v>379</v>
      </c>
      <c r="J14">
        <f t="shared" si="4"/>
        <v>813</v>
      </c>
      <c r="K14">
        <f t="shared" si="5"/>
        <v>113.93498452012383</v>
      </c>
      <c r="L14">
        <v>114</v>
      </c>
      <c r="M14">
        <f t="shared" si="6"/>
        <v>547.7311787359359</v>
      </c>
      <c r="N14">
        <v>548</v>
      </c>
      <c r="O14" s="13">
        <f t="shared" si="7"/>
        <v>0.14933018124507486</v>
      </c>
      <c r="P14" s="13">
        <f t="shared" si="8"/>
        <v>0.06266981875492514</v>
      </c>
    </row>
    <row r="15" spans="1:16" ht="30" customHeight="1">
      <c r="A15" s="14" t="s">
        <v>19</v>
      </c>
      <c r="B15" s="8">
        <v>795</v>
      </c>
      <c r="C15" s="6">
        <f t="shared" si="0"/>
        <v>7.95</v>
      </c>
      <c r="D15" s="6">
        <f t="shared" si="1"/>
        <v>15.9</v>
      </c>
      <c r="E15" s="6">
        <f t="shared" si="2"/>
        <v>23.849999999999998</v>
      </c>
      <c r="F15" s="6"/>
      <c r="G15">
        <f t="shared" si="3"/>
        <v>135.88178660424376</v>
      </c>
      <c r="H15">
        <v>136</v>
      </c>
      <c r="I15">
        <v>96</v>
      </c>
      <c r="J15">
        <f t="shared" si="4"/>
        <v>232</v>
      </c>
      <c r="K15">
        <f t="shared" si="5"/>
        <v>35.688854489164086</v>
      </c>
      <c r="L15">
        <v>36</v>
      </c>
      <c r="M15">
        <f t="shared" si="6"/>
        <v>171.57064109340783</v>
      </c>
      <c r="N15">
        <v>172</v>
      </c>
      <c r="O15" s="13">
        <f t="shared" si="7"/>
        <v>0.12075471698113208</v>
      </c>
      <c r="P15" s="13">
        <f t="shared" si="8"/>
        <v>0.09124528301886792</v>
      </c>
    </row>
    <row r="16" spans="1:16" ht="30" customHeight="1">
      <c r="A16" s="14" t="s">
        <v>20</v>
      </c>
      <c r="B16" s="8">
        <v>646</v>
      </c>
      <c r="C16" s="6">
        <f t="shared" si="0"/>
        <v>6.46</v>
      </c>
      <c r="D16" s="6">
        <f t="shared" si="1"/>
        <v>12.92</v>
      </c>
      <c r="E16" s="6">
        <f t="shared" si="2"/>
        <v>19.38</v>
      </c>
      <c r="F16" s="6"/>
      <c r="G16">
        <f t="shared" si="3"/>
        <v>110.41463414634147</v>
      </c>
      <c r="H16">
        <v>110</v>
      </c>
      <c r="I16">
        <v>82</v>
      </c>
      <c r="J16">
        <f t="shared" si="4"/>
        <v>192</v>
      </c>
      <c r="K16">
        <f t="shared" si="5"/>
        <v>29</v>
      </c>
      <c r="L16">
        <v>29</v>
      </c>
      <c r="M16">
        <f t="shared" si="6"/>
        <v>139.41463414634146</v>
      </c>
      <c r="N16">
        <v>139</v>
      </c>
      <c r="O16" s="13">
        <f t="shared" si="7"/>
        <v>0.12693498452012383</v>
      </c>
      <c r="P16" s="13">
        <f t="shared" si="8"/>
        <v>0.08506501547987616</v>
      </c>
    </row>
    <row r="17" spans="1:16" ht="30" customHeight="1">
      <c r="A17" s="14" t="s">
        <v>21</v>
      </c>
      <c r="B17" s="8">
        <v>2744</v>
      </c>
      <c r="C17" s="6">
        <f t="shared" si="0"/>
        <v>27.44</v>
      </c>
      <c r="D17" s="6">
        <f t="shared" si="1"/>
        <v>54.88</v>
      </c>
      <c r="E17" s="6">
        <f t="shared" si="2"/>
        <v>82.32</v>
      </c>
      <c r="F17" s="6"/>
      <c r="G17">
        <f t="shared" si="3"/>
        <v>469.00581439250925</v>
      </c>
      <c r="H17">
        <v>469</v>
      </c>
      <c r="I17">
        <v>283</v>
      </c>
      <c r="J17">
        <f t="shared" si="4"/>
        <v>752</v>
      </c>
      <c r="K17">
        <f t="shared" si="5"/>
        <v>123.18266253869969</v>
      </c>
      <c r="L17">
        <v>123</v>
      </c>
      <c r="M17">
        <f t="shared" si="6"/>
        <v>592.1884769312089</v>
      </c>
      <c r="N17">
        <v>592</v>
      </c>
      <c r="O17" s="13">
        <f t="shared" si="7"/>
        <v>0.10313411078717201</v>
      </c>
      <c r="P17" s="13">
        <f t="shared" si="8"/>
        <v>0.10886588921282798</v>
      </c>
    </row>
    <row r="18" spans="1:16" s="12" customFormat="1" ht="30" customHeight="1">
      <c r="A18" s="14" t="s">
        <v>22</v>
      </c>
      <c r="B18" s="15">
        <v>976</v>
      </c>
      <c r="C18" s="6">
        <f t="shared" si="0"/>
        <v>9.76</v>
      </c>
      <c r="D18" s="6">
        <f t="shared" si="1"/>
        <v>19.52</v>
      </c>
      <c r="E18" s="6">
        <f t="shared" si="2"/>
        <v>29.279999999999998</v>
      </c>
      <c r="F18" s="6"/>
      <c r="G18">
        <f t="shared" si="3"/>
        <v>166.81839462357473</v>
      </c>
      <c r="H18" s="12">
        <v>167</v>
      </c>
      <c r="I18" s="12">
        <v>106</v>
      </c>
      <c r="J18">
        <f t="shared" si="4"/>
        <v>273</v>
      </c>
      <c r="K18">
        <f t="shared" si="5"/>
        <v>43.81424148606811</v>
      </c>
      <c r="L18">
        <v>44</v>
      </c>
      <c r="M18">
        <f t="shared" si="6"/>
        <v>210.63263610964282</v>
      </c>
      <c r="N18" s="12">
        <v>211</v>
      </c>
      <c r="O18" s="13">
        <f t="shared" si="7"/>
        <v>0.10860655737704918</v>
      </c>
      <c r="P18" s="13">
        <f t="shared" si="8"/>
        <v>0.10339344262295082</v>
      </c>
    </row>
    <row r="19" spans="1:16" ht="30" customHeight="1">
      <c r="A19" s="14" t="s">
        <v>23</v>
      </c>
      <c r="B19" s="8">
        <v>1159</v>
      </c>
      <c r="C19" s="6">
        <f t="shared" si="0"/>
        <v>11.59</v>
      </c>
      <c r="D19" s="6">
        <f t="shared" si="1"/>
        <v>23.18</v>
      </c>
      <c r="E19" s="6">
        <f t="shared" si="2"/>
        <v>34.769999999999996</v>
      </c>
      <c r="F19" s="6"/>
      <c r="G19">
        <f t="shared" si="3"/>
        <v>198.09684361549498</v>
      </c>
      <c r="H19">
        <v>198</v>
      </c>
      <c r="I19">
        <v>139</v>
      </c>
      <c r="J19">
        <f t="shared" si="4"/>
        <v>337</v>
      </c>
      <c r="K19">
        <f t="shared" si="5"/>
        <v>52.02941176470588</v>
      </c>
      <c r="L19">
        <v>52</v>
      </c>
      <c r="M19">
        <f t="shared" si="6"/>
        <v>250.12625538020086</v>
      </c>
      <c r="N19">
        <v>250</v>
      </c>
      <c r="O19" s="13">
        <f t="shared" si="7"/>
        <v>0.11993097497842968</v>
      </c>
      <c r="P19" s="13">
        <f t="shared" si="8"/>
        <v>0.09206902502157031</v>
      </c>
    </row>
    <row r="20" spans="1:16" ht="30" customHeight="1">
      <c r="A20" s="14" t="s">
        <v>24</v>
      </c>
      <c r="B20" s="8">
        <v>1563</v>
      </c>
      <c r="C20" s="6">
        <f t="shared" si="0"/>
        <v>15.63</v>
      </c>
      <c r="D20" s="6">
        <f t="shared" si="1"/>
        <v>31.26</v>
      </c>
      <c r="E20" s="6">
        <f t="shared" si="2"/>
        <v>46.89</v>
      </c>
      <c r="F20" s="6"/>
      <c r="G20">
        <f t="shared" si="3"/>
        <v>267.14872007853205</v>
      </c>
      <c r="H20">
        <v>267</v>
      </c>
      <c r="I20">
        <v>174</v>
      </c>
      <c r="J20">
        <f t="shared" si="4"/>
        <v>441</v>
      </c>
      <c r="K20">
        <f t="shared" si="5"/>
        <v>70.1656346749226</v>
      </c>
      <c r="L20">
        <v>70</v>
      </c>
      <c r="M20">
        <f t="shared" si="6"/>
        <v>337.31435475345467</v>
      </c>
      <c r="N20">
        <v>337</v>
      </c>
      <c r="O20" s="13">
        <f t="shared" si="7"/>
        <v>0.11132437619961612</v>
      </c>
      <c r="P20" s="13">
        <f t="shared" si="8"/>
        <v>0.10067562380038388</v>
      </c>
    </row>
    <row r="21" spans="1:16" ht="30" customHeight="1">
      <c r="A21" s="14" t="s">
        <v>25</v>
      </c>
      <c r="B21" s="8">
        <v>574</v>
      </c>
      <c r="C21" s="6">
        <f t="shared" si="0"/>
        <v>5.74</v>
      </c>
      <c r="D21" s="6">
        <f t="shared" si="1"/>
        <v>11.48</v>
      </c>
      <c r="E21" s="6">
        <f t="shared" si="2"/>
        <v>17.22</v>
      </c>
      <c r="F21" s="6"/>
      <c r="G21">
        <f t="shared" si="3"/>
        <v>98.10835913312694</v>
      </c>
      <c r="H21">
        <v>98</v>
      </c>
      <c r="I21">
        <v>59</v>
      </c>
      <c r="J21">
        <f t="shared" si="4"/>
        <v>157</v>
      </c>
      <c r="K21">
        <f t="shared" si="5"/>
        <v>25.767801857585138</v>
      </c>
      <c r="L21">
        <v>26</v>
      </c>
      <c r="M21">
        <f t="shared" si="6"/>
        <v>123.87616099071208</v>
      </c>
      <c r="N21">
        <v>124</v>
      </c>
      <c r="O21" s="13">
        <f t="shared" si="7"/>
        <v>0.10278745644599303</v>
      </c>
      <c r="P21" s="13">
        <f t="shared" si="8"/>
        <v>0.10921254355400696</v>
      </c>
    </row>
    <row r="22" spans="1:14" ht="30" customHeight="1">
      <c r="A22" s="16" t="s">
        <v>2</v>
      </c>
      <c r="B22" s="8">
        <f>SUM(B3:B21)</f>
        <v>26486</v>
      </c>
      <c r="C22" s="6">
        <v>265</v>
      </c>
      <c r="D22" s="6">
        <v>529</v>
      </c>
      <c r="E22" s="17">
        <v>794</v>
      </c>
      <c r="F22" s="6"/>
      <c r="H22">
        <f>SUM(H3:H21)</f>
        <v>4527</v>
      </c>
      <c r="I22">
        <f>SUM(I3:I21)</f>
        <v>3069</v>
      </c>
      <c r="J22">
        <f t="shared" si="4"/>
        <v>7596</v>
      </c>
      <c r="L22">
        <f>SUM(L3:L21)</f>
        <v>1189</v>
      </c>
      <c r="N22">
        <f>SUM(N3:N21)</f>
        <v>5716</v>
      </c>
    </row>
    <row r="23" ht="14.25">
      <c r="C23" s="18"/>
    </row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21.75390625" style="0" customWidth="1"/>
    <col min="3" max="3" width="13.00390625" style="0" customWidth="1"/>
    <col min="4" max="4" width="11.75390625" style="0" customWidth="1"/>
    <col min="5" max="5" width="10.875" style="0" customWidth="1"/>
    <col min="6" max="6" width="12.50390625" style="0" customWidth="1"/>
  </cols>
  <sheetData>
    <row r="1" spans="1:6" ht="63" customHeight="1">
      <c r="A1" s="1" t="s">
        <v>26</v>
      </c>
      <c r="B1" s="2"/>
      <c r="C1" s="2"/>
      <c r="D1" s="2"/>
      <c r="E1" s="2"/>
      <c r="F1" s="2"/>
    </row>
    <row r="2" spans="1:6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 customHeight="1">
      <c r="A3" s="4" t="s">
        <v>27</v>
      </c>
      <c r="B3" s="5">
        <v>328</v>
      </c>
      <c r="C3" s="6">
        <f>B3*0.01</f>
        <v>3.2800000000000002</v>
      </c>
      <c r="D3" s="6">
        <f>B3*0.02</f>
        <v>6.5600000000000005</v>
      </c>
      <c r="E3" s="6">
        <f>B3*0.03</f>
        <v>9.84</v>
      </c>
      <c r="F3" s="6"/>
    </row>
    <row r="4" spans="1:6" ht="18" customHeight="1">
      <c r="A4" s="4" t="s">
        <v>7</v>
      </c>
      <c r="B4" s="5">
        <v>1647</v>
      </c>
      <c r="C4" s="6">
        <f aca="true" t="shared" si="0" ref="C4:C22">B4*0.01</f>
        <v>16.47</v>
      </c>
      <c r="D4" s="6">
        <f aca="true" t="shared" si="1" ref="D4:D22">B4*0.02</f>
        <v>32.94</v>
      </c>
      <c r="E4" s="6">
        <f aca="true" t="shared" si="2" ref="E4:E22">B4*0.03</f>
        <v>49.41</v>
      </c>
      <c r="F4" s="6"/>
    </row>
    <row r="5" spans="1:6" ht="18" customHeight="1">
      <c r="A5" s="4" t="s">
        <v>28</v>
      </c>
      <c r="B5" s="5">
        <v>1473</v>
      </c>
      <c r="C5" s="6">
        <f t="shared" si="0"/>
        <v>14.73</v>
      </c>
      <c r="D5" s="6">
        <f t="shared" si="1"/>
        <v>29.46</v>
      </c>
      <c r="E5" s="6">
        <f t="shared" si="2"/>
        <v>44.19</v>
      </c>
      <c r="F5" s="6"/>
    </row>
    <row r="6" spans="1:6" ht="18" customHeight="1">
      <c r="A6" s="4" t="s">
        <v>10</v>
      </c>
      <c r="B6" s="5">
        <v>1637</v>
      </c>
      <c r="C6" s="6">
        <f t="shared" si="0"/>
        <v>16.37</v>
      </c>
      <c r="D6" s="6">
        <f t="shared" si="1"/>
        <v>32.74</v>
      </c>
      <c r="E6" s="6">
        <f t="shared" si="2"/>
        <v>49.11</v>
      </c>
      <c r="F6" s="6"/>
    </row>
    <row r="7" spans="1:6" ht="18" customHeight="1">
      <c r="A7" s="4" t="s">
        <v>11</v>
      </c>
      <c r="B7" s="5">
        <v>1339</v>
      </c>
      <c r="C7" s="6">
        <f t="shared" si="0"/>
        <v>13.39</v>
      </c>
      <c r="D7" s="6">
        <f t="shared" si="1"/>
        <v>26.78</v>
      </c>
      <c r="E7" s="6">
        <f t="shared" si="2"/>
        <v>40.17</v>
      </c>
      <c r="F7" s="6"/>
    </row>
    <row r="8" spans="1:6" ht="18" customHeight="1">
      <c r="A8" s="4" t="s">
        <v>9</v>
      </c>
      <c r="B8" s="5">
        <v>927</v>
      </c>
      <c r="C8" s="6">
        <f t="shared" si="0"/>
        <v>9.27</v>
      </c>
      <c r="D8" s="6">
        <f t="shared" si="1"/>
        <v>18.54</v>
      </c>
      <c r="E8" s="6">
        <f t="shared" si="2"/>
        <v>27.81</v>
      </c>
      <c r="F8" s="6"/>
    </row>
    <row r="9" spans="1:6" ht="18" customHeight="1">
      <c r="A9" s="4" t="s">
        <v>23</v>
      </c>
      <c r="B9" s="5">
        <v>1184</v>
      </c>
      <c r="C9" s="6">
        <f t="shared" si="0"/>
        <v>11.84</v>
      </c>
      <c r="D9" s="6">
        <f t="shared" si="1"/>
        <v>23.68</v>
      </c>
      <c r="E9" s="6">
        <f t="shared" si="2"/>
        <v>35.519999999999996</v>
      </c>
      <c r="F9" s="6"/>
    </row>
    <row r="10" spans="1:6" ht="18" customHeight="1">
      <c r="A10" s="4" t="s">
        <v>24</v>
      </c>
      <c r="B10" s="5">
        <v>1525</v>
      </c>
      <c r="C10" s="6">
        <f t="shared" si="0"/>
        <v>15.25</v>
      </c>
      <c r="D10" s="6">
        <f t="shared" si="1"/>
        <v>30.5</v>
      </c>
      <c r="E10" s="6">
        <f t="shared" si="2"/>
        <v>45.75</v>
      </c>
      <c r="F10" s="6"/>
    </row>
    <row r="11" spans="1:6" ht="18" customHeight="1">
      <c r="A11" s="4" t="s">
        <v>12</v>
      </c>
      <c r="B11" s="5">
        <v>1709</v>
      </c>
      <c r="C11" s="6">
        <f t="shared" si="0"/>
        <v>17.09</v>
      </c>
      <c r="D11" s="6">
        <f t="shared" si="1"/>
        <v>34.18</v>
      </c>
      <c r="E11" s="6">
        <f t="shared" si="2"/>
        <v>51.269999999999996</v>
      </c>
      <c r="F11" s="6"/>
    </row>
    <row r="12" spans="1:6" ht="18" customHeight="1">
      <c r="A12" s="4" t="s">
        <v>15</v>
      </c>
      <c r="B12" s="5">
        <v>1838</v>
      </c>
      <c r="C12" s="6">
        <f t="shared" si="0"/>
        <v>18.38</v>
      </c>
      <c r="D12" s="6">
        <f t="shared" si="1"/>
        <v>36.76</v>
      </c>
      <c r="E12" s="6">
        <f t="shared" si="2"/>
        <v>55.14</v>
      </c>
      <c r="F12" s="6"/>
    </row>
    <row r="13" spans="1:6" ht="18" customHeight="1">
      <c r="A13" s="4" t="s">
        <v>13</v>
      </c>
      <c r="B13" s="5">
        <v>1517</v>
      </c>
      <c r="C13" s="6">
        <f t="shared" si="0"/>
        <v>15.17</v>
      </c>
      <c r="D13" s="6">
        <f t="shared" si="1"/>
        <v>30.34</v>
      </c>
      <c r="E13" s="6">
        <f t="shared" si="2"/>
        <v>45.51</v>
      </c>
      <c r="F13" s="6"/>
    </row>
    <row r="14" spans="1:6" ht="18" customHeight="1">
      <c r="A14" s="4" t="s">
        <v>16</v>
      </c>
      <c r="B14" s="5">
        <v>1407</v>
      </c>
      <c r="C14" s="6">
        <f t="shared" si="0"/>
        <v>14.07</v>
      </c>
      <c r="D14" s="6">
        <f t="shared" si="1"/>
        <v>28.14</v>
      </c>
      <c r="E14" s="6">
        <f t="shared" si="2"/>
        <v>42.21</v>
      </c>
      <c r="F14" s="6"/>
    </row>
    <row r="15" spans="1:6" ht="18" customHeight="1">
      <c r="A15" s="4" t="s">
        <v>17</v>
      </c>
      <c r="B15" s="5">
        <v>2019</v>
      </c>
      <c r="C15" s="6">
        <f t="shared" si="0"/>
        <v>20.19</v>
      </c>
      <c r="D15" s="6">
        <f t="shared" si="1"/>
        <v>40.38</v>
      </c>
      <c r="E15" s="6">
        <f t="shared" si="2"/>
        <v>60.57</v>
      </c>
      <c r="F15" s="6"/>
    </row>
    <row r="16" spans="1:6" ht="18" customHeight="1">
      <c r="A16" s="4" t="s">
        <v>14</v>
      </c>
      <c r="B16" s="5">
        <v>1611</v>
      </c>
      <c r="C16" s="6">
        <f t="shared" si="0"/>
        <v>16.11</v>
      </c>
      <c r="D16" s="6">
        <f t="shared" si="1"/>
        <v>32.22</v>
      </c>
      <c r="E16" s="6">
        <f t="shared" si="2"/>
        <v>48.33</v>
      </c>
      <c r="F16" s="6"/>
    </row>
    <row r="17" spans="1:6" ht="18" customHeight="1">
      <c r="A17" s="4" t="s">
        <v>25</v>
      </c>
      <c r="B17" s="5">
        <v>545</v>
      </c>
      <c r="C17" s="6">
        <f t="shared" si="0"/>
        <v>5.45</v>
      </c>
      <c r="D17" s="6">
        <f t="shared" si="1"/>
        <v>10.9</v>
      </c>
      <c r="E17" s="6">
        <f t="shared" si="2"/>
        <v>16.349999999999998</v>
      </c>
      <c r="F17" s="6"/>
    </row>
    <row r="18" spans="1:6" ht="18" customHeight="1">
      <c r="A18" s="4" t="s">
        <v>29</v>
      </c>
      <c r="B18" s="7">
        <v>929</v>
      </c>
      <c r="C18" s="6">
        <f t="shared" si="0"/>
        <v>9.290000000000001</v>
      </c>
      <c r="D18" s="6">
        <f t="shared" si="1"/>
        <v>18.580000000000002</v>
      </c>
      <c r="E18" s="6">
        <f t="shared" si="2"/>
        <v>27.869999999999997</v>
      </c>
      <c r="F18" s="6"/>
    </row>
    <row r="19" spans="1:6" ht="18" customHeight="1">
      <c r="A19" s="4" t="s">
        <v>30</v>
      </c>
      <c r="B19" s="5">
        <v>1462</v>
      </c>
      <c r="C19" s="6">
        <f t="shared" si="0"/>
        <v>14.620000000000001</v>
      </c>
      <c r="D19" s="6">
        <f t="shared" si="1"/>
        <v>29.240000000000002</v>
      </c>
      <c r="E19" s="6">
        <f t="shared" si="2"/>
        <v>43.86</v>
      </c>
      <c r="F19" s="6"/>
    </row>
    <row r="20" spans="1:6" ht="18" customHeight="1">
      <c r="A20" s="4" t="s">
        <v>31</v>
      </c>
      <c r="B20" s="5">
        <v>1086</v>
      </c>
      <c r="C20" s="6">
        <f t="shared" si="0"/>
        <v>10.86</v>
      </c>
      <c r="D20" s="6">
        <f t="shared" si="1"/>
        <v>21.72</v>
      </c>
      <c r="E20" s="6">
        <f t="shared" si="2"/>
        <v>32.58</v>
      </c>
      <c r="F20" s="6"/>
    </row>
    <row r="21" spans="1:6" ht="18" customHeight="1">
      <c r="A21" s="4" t="s">
        <v>21</v>
      </c>
      <c r="B21" s="5">
        <v>2067</v>
      </c>
      <c r="C21" s="6">
        <f t="shared" si="0"/>
        <v>20.67</v>
      </c>
      <c r="D21" s="6">
        <f t="shared" si="1"/>
        <v>41.34</v>
      </c>
      <c r="E21" s="6">
        <f t="shared" si="2"/>
        <v>62.01</v>
      </c>
      <c r="F21" s="6"/>
    </row>
    <row r="22" spans="1:6" ht="18" customHeight="1">
      <c r="A22" s="4" t="s">
        <v>19</v>
      </c>
      <c r="B22" s="5">
        <v>776</v>
      </c>
      <c r="C22" s="6">
        <f t="shared" si="0"/>
        <v>7.76</v>
      </c>
      <c r="D22" s="6">
        <f t="shared" si="1"/>
        <v>15.52</v>
      </c>
      <c r="E22" s="6">
        <f t="shared" si="2"/>
        <v>23.279999999999998</v>
      </c>
      <c r="F22" s="6"/>
    </row>
    <row r="23" spans="1:6" ht="15.75" customHeight="1">
      <c r="A23" s="8" t="s">
        <v>32</v>
      </c>
      <c r="B23" s="9">
        <f>SUM(B3:B22)</f>
        <v>27026</v>
      </c>
      <c r="C23" s="8">
        <v>268</v>
      </c>
      <c r="D23" s="8">
        <v>542</v>
      </c>
      <c r="E23" s="8">
        <v>811</v>
      </c>
      <c r="F23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2016-09-18T02:01:39Z</cp:lastPrinted>
  <dcterms:created xsi:type="dcterms:W3CDTF">2012-11-26T06:01:28Z</dcterms:created>
  <dcterms:modified xsi:type="dcterms:W3CDTF">2021-09-24T08:41:46Z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B4EA9E63230A4CA5A429092880622D44</vt:lpwstr>
  </property>
</Properties>
</file>